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5" windowHeight="6270" activeTab="0"/>
  </bookViews>
  <sheets>
    <sheet name="Taul1" sheetId="1" r:id="rId1"/>
    <sheet name="Taul2" sheetId="2" r:id="rId2"/>
    <sheet name="Taul3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<sst xmlns="http://schemas.openxmlformats.org/spreadsheetml/2006/main" count="32" uniqueCount="15">
  <si>
    <t>Suomen ääni- ja kuvatallennetuottajat ÄKT ry</t>
  </si>
  <si>
    <t>Yhtiökohtaiset markkinaosuudet prosentteina</t>
  </si>
  <si>
    <t>Kokonaismyynti</t>
  </si>
  <si>
    <t>Yhtiö</t>
  </si>
  <si>
    <t>Kotimaiset</t>
  </si>
  <si>
    <t>Ulkolaiset</t>
  </si>
  <si>
    <t>Yhteensä</t>
  </si>
  <si>
    <t>kuukausi</t>
  </si>
  <si>
    <t>vuosi</t>
  </si>
  <si>
    <t>vuoden alusta</t>
  </si>
  <si>
    <t>kpl</t>
  </si>
  <si>
    <t>euro</t>
  </si>
  <si>
    <t>Bonnier Amigo Music Finland</t>
  </si>
  <si>
    <t>Musicmakers Oy</t>
  </si>
  <si>
    <t>Spin-Farm Oy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</si>
</sst>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6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164" fontId="5" fillId="3" borderId="1" xfId="0" applyNumberFormat="1" applyFont="1" applyFill="1" applyBorder="1" applyAlignment="1">
      <alignment horizontal="centerContinuous"/>
    </xf>
    <xf numFmtId="164" fontId="5" fillId="3" borderId="0" xfId="0" applyNumberFormat="1" applyFont="1" applyFill="1" applyAlignment="1">
      <alignment horizontal="centerContinuous"/>
    </xf>
    <xf numFmtId="2" fontId="5" fillId="3" borderId="0" xfId="0" applyNumberFormat="1" applyFont="1" applyFill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1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t"/>
      <sheetName val="Prosentit"/>
      <sheetName val="VA Prosentit"/>
    </sheetNames>
    <sheetDataSet>
      <sheetData sheetId="0">
        <row r="3">
          <cell r="B3" t="str">
            <v>2003 Lokakuu</v>
          </cell>
        </row>
        <row r="9">
          <cell r="E9">
            <v>106</v>
          </cell>
          <cell r="F9">
            <v>3732</v>
          </cell>
          <cell r="G9">
            <v>308</v>
          </cell>
          <cell r="H9">
            <v>7993</v>
          </cell>
          <cell r="M9">
            <v>35205</v>
          </cell>
          <cell r="N9">
            <v>144879</v>
          </cell>
          <cell r="O9">
            <v>259984</v>
          </cell>
          <cell r="P9">
            <v>1256853</v>
          </cell>
          <cell r="U9">
            <v>35311</v>
          </cell>
          <cell r="V9">
            <v>260292</v>
          </cell>
          <cell r="W9">
            <v>148611</v>
          </cell>
          <cell r="X9">
            <v>1264846</v>
          </cell>
        </row>
        <row r="10">
          <cell r="B10" t="str">
            <v>BMG Finland Oy                          </v>
          </cell>
          <cell r="E10">
            <v>92599</v>
          </cell>
          <cell r="F10">
            <v>540318</v>
          </cell>
          <cell r="G10">
            <v>550252</v>
          </cell>
          <cell r="H10">
            <v>3610463</v>
          </cell>
          <cell r="M10">
            <v>55508</v>
          </cell>
          <cell r="N10">
            <v>292624</v>
          </cell>
          <cell r="O10">
            <v>490752</v>
          </cell>
          <cell r="P10">
            <v>2125740</v>
          </cell>
          <cell r="U10">
            <v>148107</v>
          </cell>
          <cell r="V10">
            <v>1041004</v>
          </cell>
          <cell r="W10">
            <v>832942</v>
          </cell>
          <cell r="X10">
            <v>5736203</v>
          </cell>
        </row>
        <row r="11">
          <cell r="B11" t="str">
            <v>Oy Emi Finland Ab                       </v>
          </cell>
          <cell r="M11">
            <v>49423</v>
          </cell>
          <cell r="N11">
            <v>602404</v>
          </cell>
          <cell r="O11">
            <v>386121</v>
          </cell>
          <cell r="P11">
            <v>4180739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7443</v>
          </cell>
          <cell r="F13">
            <v>124493</v>
          </cell>
          <cell r="G13">
            <v>54330</v>
          </cell>
          <cell r="H13">
            <v>863420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7443</v>
          </cell>
          <cell r="V13">
            <v>54330</v>
          </cell>
          <cell r="W13">
            <v>124493</v>
          </cell>
          <cell r="X13">
            <v>863420</v>
          </cell>
        </row>
        <row r="14">
          <cell r="B14" t="str">
            <v>Egmont Kustannus Oy                     </v>
          </cell>
          <cell r="E14">
            <v>7049</v>
          </cell>
          <cell r="F14">
            <v>31001</v>
          </cell>
          <cell r="G14">
            <v>13393</v>
          </cell>
          <cell r="H14">
            <v>119580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7049</v>
          </cell>
          <cell r="V14">
            <v>13393</v>
          </cell>
          <cell r="W14">
            <v>31001</v>
          </cell>
          <cell r="X14">
            <v>119580</v>
          </cell>
        </row>
        <row r="15">
          <cell r="B15" t="str">
            <v>Edel Records Finland Oy                 </v>
          </cell>
          <cell r="E15">
            <v>36013</v>
          </cell>
          <cell r="F15">
            <v>495495</v>
          </cell>
          <cell r="G15">
            <v>261864</v>
          </cell>
          <cell r="H15">
            <v>3012320</v>
          </cell>
          <cell r="M15">
            <v>37636</v>
          </cell>
          <cell r="N15">
            <v>313409</v>
          </cell>
          <cell r="O15">
            <v>324643</v>
          </cell>
          <cell r="P15">
            <v>2529079</v>
          </cell>
          <cell r="U15">
            <v>73649</v>
          </cell>
          <cell r="V15">
            <v>586507</v>
          </cell>
          <cell r="W15">
            <v>808904</v>
          </cell>
          <cell r="X15">
            <v>5541399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Music Network Finland Oy                </v>
          </cell>
          <cell r="E17">
            <v>0</v>
          </cell>
          <cell r="F17">
            <v>5340</v>
          </cell>
          <cell r="G17">
            <v>0</v>
          </cell>
          <cell r="H17">
            <v>40991</v>
          </cell>
          <cell r="M17">
            <v>0</v>
          </cell>
          <cell r="N17">
            <v>31622</v>
          </cell>
          <cell r="O17">
            <v>0</v>
          </cell>
          <cell r="P17">
            <v>271126</v>
          </cell>
          <cell r="U17">
            <v>0</v>
          </cell>
          <cell r="V17">
            <v>0</v>
          </cell>
          <cell r="W17">
            <v>36962</v>
          </cell>
          <cell r="X17">
            <v>312117</v>
          </cell>
        </row>
        <row r="18">
          <cell r="B18" t="str">
            <v>Oy Fg-Naxos Ab                          </v>
          </cell>
          <cell r="E18">
            <v>13243</v>
          </cell>
          <cell r="F18">
            <v>73135</v>
          </cell>
          <cell r="G18">
            <v>68499</v>
          </cell>
          <cell r="H18">
            <v>393543</v>
          </cell>
          <cell r="M18">
            <v>10651</v>
          </cell>
          <cell r="N18">
            <v>86807</v>
          </cell>
          <cell r="O18">
            <v>67169</v>
          </cell>
          <cell r="P18">
            <v>557870</v>
          </cell>
          <cell r="U18">
            <v>23894</v>
          </cell>
          <cell r="V18">
            <v>135668</v>
          </cell>
          <cell r="W18">
            <v>159942</v>
          </cell>
          <cell r="X18">
            <v>951413</v>
          </cell>
        </row>
        <row r="19">
          <cell r="B19" t="str">
            <v>Ondine Oy                               </v>
          </cell>
          <cell r="E19">
            <v>9765</v>
          </cell>
          <cell r="F19">
            <v>60762</v>
          </cell>
          <cell r="G19">
            <v>90486</v>
          </cell>
          <cell r="H19">
            <v>407986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9765</v>
          </cell>
          <cell r="V19">
            <v>90486</v>
          </cell>
          <cell r="W19">
            <v>60762</v>
          </cell>
          <cell r="X19">
            <v>407986</v>
          </cell>
        </row>
        <row r="20">
          <cell r="B20" t="str">
            <v>Universal Music Oy                      </v>
          </cell>
          <cell r="E20">
            <v>16884</v>
          </cell>
          <cell r="F20">
            <v>181389</v>
          </cell>
          <cell r="G20">
            <v>88949</v>
          </cell>
          <cell r="H20">
            <v>1162377</v>
          </cell>
          <cell r="M20">
            <v>49250</v>
          </cell>
          <cell r="N20">
            <v>632698</v>
          </cell>
          <cell r="O20">
            <v>452096</v>
          </cell>
          <cell r="P20">
            <v>4949909</v>
          </cell>
          <cell r="U20">
            <v>66134</v>
          </cell>
          <cell r="V20">
            <v>541045</v>
          </cell>
          <cell r="W20">
            <v>814087</v>
          </cell>
          <cell r="X20">
            <v>6112286</v>
          </cell>
        </row>
        <row r="22">
          <cell r="B22" t="str">
            <v>Siboney Oy                              </v>
          </cell>
          <cell r="E22">
            <v>9889</v>
          </cell>
          <cell r="F22">
            <v>89634</v>
          </cell>
          <cell r="G22">
            <v>76961</v>
          </cell>
          <cell r="H22">
            <v>530388</v>
          </cell>
          <cell r="M22">
            <v>43</v>
          </cell>
          <cell r="N22">
            <v>291</v>
          </cell>
          <cell r="O22">
            <v>286</v>
          </cell>
          <cell r="P22">
            <v>1752</v>
          </cell>
          <cell r="U22">
            <v>9932</v>
          </cell>
          <cell r="V22">
            <v>77247</v>
          </cell>
          <cell r="W22">
            <v>89925</v>
          </cell>
          <cell r="X22">
            <v>532140</v>
          </cell>
        </row>
        <row r="23">
          <cell r="B23" t="str">
            <v>Sony Music Ent. Finland Oy              </v>
          </cell>
          <cell r="E23">
            <v>33049</v>
          </cell>
          <cell r="F23">
            <v>209151</v>
          </cell>
          <cell r="G23">
            <v>177535</v>
          </cell>
          <cell r="H23">
            <v>1044820</v>
          </cell>
          <cell r="M23">
            <v>91239</v>
          </cell>
          <cell r="N23">
            <v>634052</v>
          </cell>
          <cell r="O23">
            <v>650130</v>
          </cell>
          <cell r="P23">
            <v>4411140</v>
          </cell>
          <cell r="U23">
            <v>124288</v>
          </cell>
          <cell r="V23">
            <v>827665</v>
          </cell>
          <cell r="W23">
            <v>843203</v>
          </cell>
          <cell r="X23">
            <v>5455960</v>
          </cell>
        </row>
        <row r="24">
          <cell r="E24">
            <v>9687</v>
          </cell>
          <cell r="F24">
            <v>198847</v>
          </cell>
          <cell r="G24">
            <v>53422</v>
          </cell>
          <cell r="H24">
            <v>1414871</v>
          </cell>
          <cell r="M24">
            <v>13077</v>
          </cell>
          <cell r="N24">
            <v>68018</v>
          </cell>
          <cell r="O24">
            <v>116930</v>
          </cell>
          <cell r="P24">
            <v>660116</v>
          </cell>
          <cell r="U24">
            <v>22764</v>
          </cell>
          <cell r="V24">
            <v>170352</v>
          </cell>
          <cell r="W24">
            <v>266865</v>
          </cell>
          <cell r="X24">
            <v>2074987</v>
          </cell>
        </row>
        <row r="25">
          <cell r="B25" t="str">
            <v>Warner                                  </v>
          </cell>
          <cell r="E25">
            <v>164736</v>
          </cell>
          <cell r="F25">
            <v>895365</v>
          </cell>
          <cell r="G25">
            <v>1224268</v>
          </cell>
          <cell r="H25">
            <v>6118049</v>
          </cell>
          <cell r="M25">
            <v>51262</v>
          </cell>
          <cell r="N25">
            <v>396743</v>
          </cell>
          <cell r="O25">
            <v>393609</v>
          </cell>
          <cell r="P25">
            <v>2946082</v>
          </cell>
          <cell r="U25">
            <v>215998</v>
          </cell>
          <cell r="V25">
            <v>1617877</v>
          </cell>
          <cell r="W25">
            <v>1292108</v>
          </cell>
          <cell r="X25">
            <v>9064131</v>
          </cell>
        </row>
        <row r="33">
          <cell r="B33" t="str">
            <v>YHTEENSÄ</v>
          </cell>
          <cell r="E33">
            <v>501155</v>
          </cell>
          <cell r="F33">
            <v>3720016</v>
          </cell>
          <cell r="G33">
            <v>3347105</v>
          </cell>
          <cell r="H33">
            <v>23828941</v>
          </cell>
          <cell r="M33">
            <v>393295</v>
          </cell>
          <cell r="N33">
            <v>3203593</v>
          </cell>
          <cell r="O33">
            <v>3141729</v>
          </cell>
          <cell r="P33">
            <v>23890895</v>
          </cell>
          <cell r="U33">
            <v>894450</v>
          </cell>
          <cell r="V33">
            <v>6488834</v>
          </cell>
          <cell r="W33">
            <v>6923609</v>
          </cell>
          <cell r="X33">
            <v>47719836</v>
          </cell>
        </row>
        <row r="34">
          <cell r="B34" t="str">
            <v>Edellinen vuosi</v>
          </cell>
        </row>
        <row r="35">
          <cell r="E35">
            <v>108.28946913516224</v>
          </cell>
          <cell r="F35">
            <v>110.51126987300468</v>
          </cell>
          <cell r="G35">
            <v>111.57667530605953</v>
          </cell>
          <cell r="H35">
            <v>113.71421988649928</v>
          </cell>
          <cell r="M35">
            <v>106.97858497058255</v>
          </cell>
          <cell r="N35">
            <v>108.64852417295896</v>
          </cell>
          <cell r="O35">
            <v>99.22088151240574</v>
          </cell>
          <cell r="P35">
            <v>100.20177591662316</v>
          </cell>
          <cell r="U35">
            <v>107.70912935572011</v>
          </cell>
          <cell r="V35">
            <v>105.23188907830789</v>
          </cell>
          <cell r="W35">
            <v>109.64148977057124</v>
          </cell>
          <cell r="X35">
            <v>106.52249144641767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00390625" style="0" customWidth="1"/>
  </cols>
  <sheetData>
    <row r="1" spans="1:13" ht="15">
      <c r="A1" s="1" t="s">
        <v>0</v>
      </c>
      <c r="B1" s="3"/>
      <c r="C1" s="3"/>
      <c r="D1" s="3"/>
      <c r="E1" s="4"/>
      <c r="F1" s="3"/>
      <c r="G1" s="3"/>
      <c r="H1" s="3"/>
      <c r="I1" s="4"/>
      <c r="J1" s="5">
        <f ca="1">NOW()</f>
        <v>37939.46224178241</v>
      </c>
      <c r="K1" s="6"/>
      <c r="L1" s="3"/>
      <c r="M1" s="4"/>
    </row>
    <row r="2" spans="1:13" ht="18">
      <c r="A2" s="7" t="str">
        <f>'[1]Eurot'!B3</f>
        <v>2003 Lokakuu</v>
      </c>
      <c r="B2" s="3"/>
      <c r="C2" s="3"/>
      <c r="E2" s="4"/>
      <c r="F2" s="8" t="s">
        <v>1</v>
      </c>
      <c r="G2" s="3"/>
      <c r="H2" s="3"/>
      <c r="I2" s="4"/>
      <c r="J2" s="3"/>
      <c r="K2" s="3"/>
      <c r="L2" s="3"/>
      <c r="M2" s="4"/>
    </row>
    <row r="3" spans="1:13" ht="12.75">
      <c r="A3" s="2" t="s">
        <v>2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</row>
    <row r="4" spans="1:13" ht="12.75">
      <c r="A4" s="9" t="s">
        <v>3</v>
      </c>
      <c r="B4" s="10" t="s">
        <v>4</v>
      </c>
      <c r="C4" s="11"/>
      <c r="D4" s="11"/>
      <c r="E4" s="12"/>
      <c r="F4" s="13" t="s">
        <v>5</v>
      </c>
      <c r="G4" s="14"/>
      <c r="H4" s="14"/>
      <c r="I4" s="15"/>
      <c r="J4" s="10" t="s">
        <v>6</v>
      </c>
      <c r="K4" s="11"/>
      <c r="L4" s="11"/>
      <c r="M4" s="16"/>
    </row>
    <row r="5" spans="1:13" ht="12.75">
      <c r="A5" s="17"/>
      <c r="B5" s="18" t="s">
        <v>7</v>
      </c>
      <c r="C5" s="18" t="s">
        <v>8</v>
      </c>
      <c r="D5" s="18" t="s">
        <v>7</v>
      </c>
      <c r="E5" s="19" t="s">
        <v>8</v>
      </c>
      <c r="F5" s="18" t="s">
        <v>7</v>
      </c>
      <c r="G5" s="18" t="s">
        <v>8</v>
      </c>
      <c r="H5" s="18" t="s">
        <v>7</v>
      </c>
      <c r="I5" s="19" t="s">
        <v>8</v>
      </c>
      <c r="J5" s="6" t="s">
        <v>7</v>
      </c>
      <c r="K5" s="6"/>
      <c r="L5" s="6" t="s">
        <v>9</v>
      </c>
      <c r="M5" s="20"/>
    </row>
    <row r="6" spans="1:13" ht="12.75">
      <c r="A6" s="17"/>
      <c r="B6" s="18" t="s">
        <v>10</v>
      </c>
      <c r="C6" s="18" t="s">
        <v>10</v>
      </c>
      <c r="D6" s="18" t="s">
        <v>11</v>
      </c>
      <c r="E6" s="19" t="s">
        <v>11</v>
      </c>
      <c r="F6" s="18" t="s">
        <v>10</v>
      </c>
      <c r="G6" s="18" t="s">
        <v>10</v>
      </c>
      <c r="H6" s="18" t="s">
        <v>11</v>
      </c>
      <c r="I6" s="19" t="s">
        <v>11</v>
      </c>
      <c r="J6" s="18" t="s">
        <v>10</v>
      </c>
      <c r="K6" s="18" t="s">
        <v>11</v>
      </c>
      <c r="L6" s="18" t="s">
        <v>10</v>
      </c>
      <c r="M6" s="19" t="s">
        <v>11</v>
      </c>
    </row>
    <row r="7" spans="1:13" ht="12.75">
      <c r="A7" s="4" t="s">
        <v>12</v>
      </c>
      <c r="B7" s="4">
        <f>'[1]Eurot'!E9/'[1]Eurot'!E$33*100</f>
        <v>0.02115114086460277</v>
      </c>
      <c r="C7" s="4">
        <f>'[1]Eurot'!F9/'[1]Eurot'!F$33*100</f>
        <v>0.10032214915204665</v>
      </c>
      <c r="D7" s="4">
        <f>'[1]Eurot'!G9/'[1]Eurot'!G$33*100</f>
        <v>0.00920198201132023</v>
      </c>
      <c r="E7" s="4">
        <f>'[1]Eurot'!H9/'[1]Eurot'!H$33*100</f>
        <v>0.03354324474595829</v>
      </c>
      <c r="F7" s="4">
        <f>'[1]Eurot'!M9/'[1]Eurot'!M$33*100</f>
        <v>8.951296100891188</v>
      </c>
      <c r="G7" s="4">
        <f>'[1]Eurot'!N9/'[1]Eurot'!N$33*100</f>
        <v>4.522390952908188</v>
      </c>
      <c r="H7" s="4">
        <f>'[1]Eurot'!O9/'[1]Eurot'!O$33*100</f>
        <v>8.275188598380064</v>
      </c>
      <c r="I7" s="4">
        <f>'[1]Eurot'!P9/'[1]Eurot'!P$33*100</f>
        <v>5.260803331143517</v>
      </c>
      <c r="J7" s="4">
        <f>'[1]Eurot'!U9/'[1]Eurot'!U$33*100</f>
        <v>3.9477891441668063</v>
      </c>
      <c r="K7" s="4">
        <f>'[1]Eurot'!V9/'[1]Eurot'!V$33*100</f>
        <v>4.011383246974726</v>
      </c>
      <c r="L7" s="4">
        <f>'[1]Eurot'!W9/'[1]Eurot'!W$33*100</f>
        <v>2.146438367620124</v>
      </c>
      <c r="M7" s="4">
        <f>'[1]Eurot'!X9/'[1]Eurot'!X$33*100</f>
        <v>2.6505665275127934</v>
      </c>
    </row>
    <row r="8" spans="1:13" ht="12.75">
      <c r="A8" s="4" t="str">
        <f>'[1]Eurot'!B10</f>
        <v>BMG Finland Oy                          </v>
      </c>
      <c r="B8" s="4">
        <f>'[1]Eurot'!E10/'[1]Eurot'!E$33*100</f>
        <v>18.477117857748603</v>
      </c>
      <c r="C8" s="4">
        <f>'[1]Eurot'!F10/'[1]Eurot'!F$33*100</f>
        <v>14.524614947892697</v>
      </c>
      <c r="D8" s="4">
        <f>'[1]Eurot'!G10/'[1]Eurot'!G$33*100</f>
        <v>16.43963962887331</v>
      </c>
      <c r="E8" s="4">
        <f>'[1]Eurot'!H10/'[1]Eurot'!H$33*100</f>
        <v>15.151588146531564</v>
      </c>
      <c r="F8" s="4">
        <f>'[1]Eurot'!M10/'[1]Eurot'!M$33*100</f>
        <v>14.113578865736914</v>
      </c>
      <c r="G8" s="4">
        <f>'[1]Eurot'!N10/'[1]Eurot'!N$33*100</f>
        <v>9.13424395670736</v>
      </c>
      <c r="H8" s="4">
        <f>'[1]Eurot'!O10/'[1]Eurot'!O$33*100</f>
        <v>15.620443392794222</v>
      </c>
      <c r="I8" s="4">
        <f>'[1]Eurot'!P10/'[1]Eurot'!P$33*100</f>
        <v>8.897699311808955</v>
      </c>
      <c r="J8" s="4">
        <f>'[1]Eurot'!U10/'[1]Eurot'!U$33*100</f>
        <v>16.558443736374308</v>
      </c>
      <c r="K8" s="4">
        <f>'[1]Eurot'!V10/'[1]Eurot'!V$33*100</f>
        <v>16.04300556925944</v>
      </c>
      <c r="L8" s="4">
        <f>'[1]Eurot'!W10/'[1]Eurot'!W$33*100</f>
        <v>12.0304598367701</v>
      </c>
      <c r="M8" s="4">
        <f>'[1]Eurot'!X10/'[1]Eurot'!X$33*100</f>
        <v>12.020584060682857</v>
      </c>
    </row>
    <row r="9" spans="1:13" ht="12.75">
      <c r="A9" s="4" t="str">
        <f>'[1]Eurot'!B11</f>
        <v>Oy Emi Finland Ab                       </v>
      </c>
      <c r="B9" s="4">
        <v>20.1</v>
      </c>
      <c r="C9" s="4">
        <v>21.81</v>
      </c>
      <c r="D9" s="4">
        <v>20.52</v>
      </c>
      <c r="E9" s="4">
        <v>21.41</v>
      </c>
      <c r="F9" s="4">
        <f>'[1]Eurot'!M11/'[1]Eurot'!M$33*100</f>
        <v>12.566394182483887</v>
      </c>
      <c r="G9" s="4">
        <f>'[1]Eurot'!N11/'[1]Eurot'!N$33*100</f>
        <v>18.80401162070213</v>
      </c>
      <c r="H9" s="4">
        <f>'[1]Eurot'!O11/'[1]Eurot'!O$33*100</f>
        <v>12.290079761812683</v>
      </c>
      <c r="I9" s="4">
        <f>'[1]Eurot'!P11/'[1]Eurot'!P$33*100</f>
        <v>17.499298372873852</v>
      </c>
      <c r="J9" s="4">
        <v>16.79</v>
      </c>
      <c r="K9" s="4">
        <v>16.54</v>
      </c>
      <c r="L9" s="4">
        <v>20.42</v>
      </c>
      <c r="M9" s="4">
        <v>19.45</v>
      </c>
    </row>
    <row r="10" spans="1:13" ht="12.75">
      <c r="A10" s="4" t="str">
        <f>'[1]Eurot'!B12</f>
        <v>Oy Ensio Music Ltd Oy                   </v>
      </c>
      <c r="B10" s="4">
        <f>'[1]Eurot'!E12/'[1]Eurot'!E$33*100</f>
        <v>0</v>
      </c>
      <c r="C10" s="4">
        <f>'[1]Eurot'!F12/'[1]Eurot'!F$33*100</f>
        <v>0</v>
      </c>
      <c r="D10" s="4">
        <f>'[1]Eurot'!G12/'[1]Eurot'!G$33*100</f>
        <v>0</v>
      </c>
      <c r="E10" s="4">
        <f>'[1]Eurot'!H12/'[1]Eurot'!H$33*100</f>
        <v>0</v>
      </c>
      <c r="F10" s="4">
        <f>'[1]Eurot'!M12/'[1]Eurot'!M$33*100</f>
        <v>0</v>
      </c>
      <c r="G10" s="4">
        <f>'[1]Eurot'!N12/'[1]Eurot'!N$33*100</f>
        <v>0</v>
      </c>
      <c r="H10" s="4">
        <f>'[1]Eurot'!O12/'[1]Eurot'!O$33*100</f>
        <v>0</v>
      </c>
      <c r="I10" s="4">
        <f>'[1]Eurot'!P12/'[1]Eurot'!P$33*100</f>
        <v>0</v>
      </c>
      <c r="J10" s="4">
        <f>'[1]Eurot'!U12/'[1]Eurot'!U$33*100</f>
        <v>0</v>
      </c>
      <c r="K10" s="4">
        <f>'[1]Eurot'!V12/'[1]Eurot'!V$33*100</f>
        <v>0</v>
      </c>
      <c r="L10" s="4">
        <f>'[1]Eurot'!W12/'[1]Eurot'!W$33*100</f>
        <v>0</v>
      </c>
      <c r="M10" s="4">
        <f>'[1]Eurot'!X12/'[1]Eurot'!X$33*100</f>
        <v>0</v>
      </c>
    </row>
    <row r="11" spans="1:13" ht="12.75">
      <c r="A11" s="4" t="str">
        <f>'[1]Eurot'!B13</f>
        <v>Johanna Kustannus Oy                    </v>
      </c>
      <c r="B11" s="4">
        <f>'[1]Eurot'!E13/'[1]Eurot'!E$33*100</f>
        <v>1.485169259011683</v>
      </c>
      <c r="C11" s="4">
        <f>'[1]Eurot'!F13/'[1]Eurot'!F$33*100</f>
        <v>3.3465716276489137</v>
      </c>
      <c r="D11" s="4">
        <f>'[1]Eurot'!G13/'[1]Eurot'!G$33*100</f>
        <v>1.6231937749189227</v>
      </c>
      <c r="E11" s="4">
        <f>'[1]Eurot'!H13/'[1]Eurot'!H$33*100</f>
        <v>3.623409030220856</v>
      </c>
      <c r="F11" s="4">
        <f>'[1]Eurot'!M13/'[1]Eurot'!M$33*100</f>
        <v>0</v>
      </c>
      <c r="G11" s="4">
        <f>'[1]Eurot'!N13/'[1]Eurot'!N$33*100</f>
        <v>0</v>
      </c>
      <c r="H11" s="4">
        <f>'[1]Eurot'!O13/'[1]Eurot'!O$33*100</f>
        <v>0</v>
      </c>
      <c r="I11" s="4">
        <f>'[1]Eurot'!P13/'[1]Eurot'!P$33*100</f>
        <v>0</v>
      </c>
      <c r="J11" s="4">
        <f>'[1]Eurot'!U13/'[1]Eurot'!U$33*100</f>
        <v>0.8321314774442395</v>
      </c>
      <c r="K11" s="4">
        <f>'[1]Eurot'!V13/'[1]Eurot'!V$33*100</f>
        <v>0.8372844797694007</v>
      </c>
      <c r="L11" s="4">
        <f>'[1]Eurot'!W13/'[1]Eurot'!W$33*100</f>
        <v>1.7980940287067049</v>
      </c>
      <c r="M11" s="4">
        <f>'[1]Eurot'!X13/'[1]Eurot'!X$33*100</f>
        <v>1.8093524043125377</v>
      </c>
    </row>
    <row r="12" spans="1:13" ht="12.75">
      <c r="A12" s="4" t="str">
        <f>'[1]Eurot'!B14</f>
        <v>Egmont Kustannus Oy                     </v>
      </c>
      <c r="B12" s="4">
        <f>'[1]Eurot'!E14/'[1]Eurot'!E$33*100</f>
        <v>1.406550867496084</v>
      </c>
      <c r="C12" s="4">
        <f>'[1]Eurot'!F14/'[1]Eurot'!F$33*100</f>
        <v>0.8333566307241689</v>
      </c>
      <c r="D12" s="4">
        <f>'[1]Eurot'!G14/'[1]Eurot'!G$33*100</f>
        <v>0.4001368346675709</v>
      </c>
      <c r="E12" s="4">
        <f>'[1]Eurot'!H14/'[1]Eurot'!H$33*100</f>
        <v>0.5018267492458016</v>
      </c>
      <c r="F12" s="4">
        <f>'[1]Eurot'!M14/'[1]Eurot'!M$33*100</f>
        <v>0</v>
      </c>
      <c r="G12" s="4">
        <f>'[1]Eurot'!N14/'[1]Eurot'!N$33*100</f>
        <v>0</v>
      </c>
      <c r="H12" s="4">
        <f>'[1]Eurot'!O14/'[1]Eurot'!O$33*100</f>
        <v>0</v>
      </c>
      <c r="I12" s="4">
        <f>'[1]Eurot'!P14/'[1]Eurot'!P$33*100</f>
        <v>0</v>
      </c>
      <c r="J12" s="4">
        <f>'[1]Eurot'!U14/'[1]Eurot'!U$33*100</f>
        <v>0.7880820616021019</v>
      </c>
      <c r="K12" s="4">
        <f>'[1]Eurot'!V14/'[1]Eurot'!V$33*100</f>
        <v>0.2064007185266259</v>
      </c>
      <c r="L12" s="4">
        <f>'[1]Eurot'!W14/'[1]Eurot'!W$33*100</f>
        <v>0.4477578095470151</v>
      </c>
      <c r="M12" s="4">
        <f>'[1]Eurot'!X14/'[1]Eurot'!X$33*100</f>
        <v>0.2505876172751306</v>
      </c>
    </row>
    <row r="13" spans="1:13" ht="12.75">
      <c r="A13" s="4" t="str">
        <f>'[1]Eurot'!B15</f>
        <v>Edel Records Finland Oy                 </v>
      </c>
      <c r="B13" s="4">
        <f>'[1]Eurot'!E15/'[1]Eurot'!E$33*100</f>
        <v>7.18600033921641</v>
      </c>
      <c r="C13" s="4">
        <f>'[1]Eurot'!F15/'[1]Eurot'!F$33*100</f>
        <v>13.319700775480536</v>
      </c>
      <c r="D13" s="4">
        <f>'[1]Eurot'!G15/'[1]Eurot'!G$33*100</f>
        <v>7.823596809780392</v>
      </c>
      <c r="E13" s="4">
        <f>'[1]Eurot'!H15/'[1]Eurot'!H$33*100</f>
        <v>12.641434631946085</v>
      </c>
      <c r="F13" s="4">
        <f>'[1]Eurot'!M15/'[1]Eurot'!M$33*100</f>
        <v>9.56940718798866</v>
      </c>
      <c r="G13" s="4">
        <f>'[1]Eurot'!N15/'[1]Eurot'!N$33*100</f>
        <v>9.783046722851498</v>
      </c>
      <c r="H13" s="4">
        <f>'[1]Eurot'!O15/'[1]Eurot'!O$33*100</f>
        <v>10.333259170348557</v>
      </c>
      <c r="I13" s="4">
        <f>'[1]Eurot'!P15/'[1]Eurot'!P$33*100</f>
        <v>10.585953351684815</v>
      </c>
      <c r="J13" s="4">
        <f>'[1]Eurot'!U15/'[1]Eurot'!U$33*100</f>
        <v>8.233998546592879</v>
      </c>
      <c r="K13" s="4">
        <f>'[1]Eurot'!V15/'[1]Eurot'!V$33*100</f>
        <v>9.038711731568414</v>
      </c>
      <c r="L13" s="4">
        <f>'[1]Eurot'!W15/'[1]Eurot'!W$33*100</f>
        <v>11.683270964608198</v>
      </c>
      <c r="M13" s="4">
        <f>'[1]Eurot'!X15/'[1]Eurot'!X$33*100</f>
        <v>11.612359690423077</v>
      </c>
    </row>
    <row r="14" spans="1:13" ht="12.75">
      <c r="A14" s="4" t="s">
        <v>13</v>
      </c>
      <c r="B14" s="4">
        <f>'[1]Eurot'!E16/'[1]Eurot'!E$33*100</f>
        <v>0</v>
      </c>
      <c r="C14" s="4">
        <f>'[1]Eurot'!F16/'[1]Eurot'!F$33*100</f>
        <v>0</v>
      </c>
      <c r="D14" s="4">
        <f>'[1]Eurot'!G16/'[1]Eurot'!G$33*100</f>
        <v>0</v>
      </c>
      <c r="E14" s="4">
        <f>'[1]Eurot'!H16/'[1]Eurot'!H$33*100</f>
        <v>0</v>
      </c>
      <c r="F14" s="4">
        <f>'[1]Eurot'!M16/'[1]Eurot'!M$33*100</f>
        <v>0</v>
      </c>
      <c r="G14" s="4">
        <f>'[1]Eurot'!N16/'[1]Eurot'!N$33*100</f>
        <v>0</v>
      </c>
      <c r="H14" s="4">
        <f>'[1]Eurot'!O16/'[1]Eurot'!O$33*100</f>
        <v>0</v>
      </c>
      <c r="I14" s="4">
        <f>'[1]Eurot'!P16/'[1]Eurot'!P$33*100</f>
        <v>0</v>
      </c>
      <c r="J14" s="4">
        <f>'[1]Eurot'!U16/'[1]Eurot'!U$33*100</f>
        <v>0</v>
      </c>
      <c r="K14" s="4">
        <f>'[1]Eurot'!V16/'[1]Eurot'!V$33*100</f>
        <v>0</v>
      </c>
      <c r="L14" s="4">
        <f>'[1]Eurot'!W16/'[1]Eurot'!W$33*100</f>
        <v>0</v>
      </c>
      <c r="M14" s="4">
        <f>'[1]Eurot'!X16/'[1]Eurot'!X$33*100</f>
        <v>0</v>
      </c>
    </row>
    <row r="15" spans="1:13" ht="12.75">
      <c r="A15" s="4" t="str">
        <f>'[1]Eurot'!B17</f>
        <v>Music Network Finland Oy                </v>
      </c>
      <c r="B15" s="4">
        <f>'[1]Eurot'!E17/'[1]Eurot'!E$33*100</f>
        <v>0</v>
      </c>
      <c r="C15" s="4">
        <f>'[1]Eurot'!F17/'[1]Eurot'!F$33*100</f>
        <v>0.1435477696870121</v>
      </c>
      <c r="D15" s="4">
        <f>'[1]Eurot'!G17/'[1]Eurot'!G$33*100</f>
        <v>0</v>
      </c>
      <c r="E15" s="4">
        <f>'[1]Eurot'!H17/'[1]Eurot'!H$33*100</f>
        <v>0.17202191234599978</v>
      </c>
      <c r="F15" s="4">
        <f>'[1]Eurot'!M17/'[1]Eurot'!M$33*100</f>
        <v>0</v>
      </c>
      <c r="G15" s="4">
        <f>'[1]Eurot'!N17/'[1]Eurot'!N$33*100</f>
        <v>0.9870791951412056</v>
      </c>
      <c r="H15" s="4">
        <f>'[1]Eurot'!O17/'[1]Eurot'!O$33*100</f>
        <v>0</v>
      </c>
      <c r="I15" s="4">
        <f>'[1]Eurot'!P17/'[1]Eurot'!P$33*100</f>
        <v>1.1348507454408887</v>
      </c>
      <c r="J15" s="4">
        <f>'[1]Eurot'!U17/'[1]Eurot'!U$33*100</f>
        <v>0</v>
      </c>
      <c r="K15" s="4">
        <f>'[1]Eurot'!V17/'[1]Eurot'!V$33*100</f>
        <v>0</v>
      </c>
      <c r="L15" s="4">
        <f>'[1]Eurot'!W17/'[1]Eurot'!W$33*100</f>
        <v>0.533854525869384</v>
      </c>
      <c r="M15" s="4">
        <f>'[1]Eurot'!X17/'[1]Eurot'!X$33*100</f>
        <v>0.6540613425410766</v>
      </c>
    </row>
    <row r="16" spans="1:13" ht="12.75">
      <c r="A16" s="4" t="str">
        <f>'[1]Eurot'!B18</f>
        <v>Oy Fg-Naxos Ab                          </v>
      </c>
      <c r="B16" s="4">
        <f>'[1]Eurot'!E18/'[1]Eurot'!E$33*100</f>
        <v>2.6424958346220233</v>
      </c>
      <c r="C16" s="4">
        <f>'[1]Eurot'!F18/'[1]Eurot'!F$33*100</f>
        <v>1.9659861678014288</v>
      </c>
      <c r="D16" s="4">
        <f>'[1]Eurot'!G18/'[1]Eurot'!G$33*100</f>
        <v>2.0465148240046247</v>
      </c>
      <c r="E16" s="4">
        <f>'[1]Eurot'!H18/'[1]Eurot'!H$33*100</f>
        <v>1.651533737902998</v>
      </c>
      <c r="F16" s="4">
        <f>'[1]Eurot'!M18/'[1]Eurot'!M$33*100</f>
        <v>2.708145285345606</v>
      </c>
      <c r="G16" s="4">
        <f>'[1]Eurot'!N18/'[1]Eurot'!N$33*100</f>
        <v>2.7096762915888504</v>
      </c>
      <c r="H16" s="4">
        <f>'[1]Eurot'!O18/'[1]Eurot'!O$33*100</f>
        <v>2.137962886041412</v>
      </c>
      <c r="I16" s="4">
        <f>'[1]Eurot'!P18/'[1]Eurot'!P$33*100</f>
        <v>2.3350736755571524</v>
      </c>
      <c r="J16" s="4">
        <f>'[1]Eurot'!U18/'[1]Eurot'!U$33*100</f>
        <v>2.671362289675219</v>
      </c>
      <c r="K16" s="4">
        <f>'[1]Eurot'!V18/'[1]Eurot'!V$33*100</f>
        <v>2.0907916584088913</v>
      </c>
      <c r="L16" s="4">
        <f>'[1]Eurot'!W18/'[1]Eurot'!W$33*100</f>
        <v>2.310095789638034</v>
      </c>
      <c r="M16" s="4">
        <f>'[1]Eurot'!X18/'[1]Eurot'!X$33*100</f>
        <v>1.993747421931626</v>
      </c>
    </row>
    <row r="17" spans="1:13" ht="12.75">
      <c r="A17" s="4" t="str">
        <f>'[1]Eurot'!B19</f>
        <v>Ondine Oy                               </v>
      </c>
      <c r="B17" s="4">
        <f>'[1]Eurot'!E19/'[1]Eurot'!E$33*100</f>
        <v>1.9484989673853397</v>
      </c>
      <c r="C17" s="4">
        <f>'[1]Eurot'!F19/'[1]Eurot'!F$33*100</f>
        <v>1.6333800714835633</v>
      </c>
      <c r="D17" s="4">
        <f>'[1]Eurot'!G19/'[1]Eurot'!G$33*100</f>
        <v>2.703410858040008</v>
      </c>
      <c r="E17" s="4">
        <f>'[1]Eurot'!H19/'[1]Eurot'!H$33*100</f>
        <v>1.7121449081602074</v>
      </c>
      <c r="F17" s="4">
        <f>'[1]Eurot'!M19/'[1]Eurot'!M$33*100</f>
        <v>0</v>
      </c>
      <c r="G17" s="4">
        <f>'[1]Eurot'!N19/'[1]Eurot'!N$33*100</f>
        <v>0</v>
      </c>
      <c r="H17" s="4">
        <f>'[1]Eurot'!O19/'[1]Eurot'!O$33*100</f>
        <v>0</v>
      </c>
      <c r="I17" s="4">
        <f>'[1]Eurot'!P19/'[1]Eurot'!P$33*100</f>
        <v>0</v>
      </c>
      <c r="J17" s="4">
        <f>'[1]Eurot'!U19/'[1]Eurot'!U$33*100</f>
        <v>1.0917323494885125</v>
      </c>
      <c r="K17" s="4">
        <f>'[1]Eurot'!V19/'[1]Eurot'!V$33*100</f>
        <v>1.3944878232360391</v>
      </c>
      <c r="L17" s="4">
        <f>'[1]Eurot'!W19/'[1]Eurot'!W$33*100</f>
        <v>0.8776058844455253</v>
      </c>
      <c r="M17" s="4">
        <f>'[1]Eurot'!X19/'[1]Eurot'!X$33*100</f>
        <v>0.8549610271083077</v>
      </c>
    </row>
    <row r="18" spans="1:13" ht="12.75">
      <c r="A18" s="4" t="str">
        <f>'[1]Eurot'!B20</f>
        <v>Universal Music Oy                      </v>
      </c>
      <c r="B18" s="4">
        <f>'[1]Eurot'!E20/'[1]Eurot'!E$33*100</f>
        <v>3.3690175694146522</v>
      </c>
      <c r="C18" s="4">
        <f>'[1]Eurot'!F20/'[1]Eurot'!F$33*100</f>
        <v>4.87602741493585</v>
      </c>
      <c r="D18" s="4">
        <f>'[1]Eurot'!G20/'[1]Eurot'!G$33*100</f>
        <v>2.657490577678322</v>
      </c>
      <c r="E18" s="4">
        <f>'[1]Eurot'!H20/'[1]Eurot'!H$33*100</f>
        <v>4.87800527937855</v>
      </c>
      <c r="F18" s="4">
        <f>'[1]Eurot'!M20/'[1]Eurot'!M$33*100</f>
        <v>12.522406844734867</v>
      </c>
      <c r="G18" s="4">
        <f>'[1]Eurot'!N20/'[1]Eurot'!N$33*100</f>
        <v>19.749637360301385</v>
      </c>
      <c r="H18" s="4">
        <f>'[1]Eurot'!O20/'[1]Eurot'!O$33*100</f>
        <v>14.390038096856857</v>
      </c>
      <c r="I18" s="4">
        <f>'[1]Eurot'!P20/'[1]Eurot'!P$33*100</f>
        <v>20.718809404168407</v>
      </c>
      <c r="J18" s="4">
        <f>'[1]Eurot'!U20/'[1]Eurot'!U$33*100</f>
        <v>7.393817429705406</v>
      </c>
      <c r="K18" s="4">
        <f>'[1]Eurot'!V20/'[1]Eurot'!V$33*100</f>
        <v>8.338092791401353</v>
      </c>
      <c r="L18" s="4">
        <f>'[1]Eurot'!W20/'[1]Eurot'!W$33*100</f>
        <v>11.75813076677207</v>
      </c>
      <c r="M18" s="4">
        <f>'[1]Eurot'!X20/'[1]Eurot'!X$33*100</f>
        <v>12.80869028971516</v>
      </c>
    </row>
    <row r="19" spans="1:13" ht="12.75">
      <c r="A19" s="4" t="str">
        <f>'[1]Eurot'!B22</f>
        <v>Siboney Oy                              </v>
      </c>
      <c r="B19" s="4">
        <f>'[1]Eurot'!E22/'[1]Eurot'!E$33*100</f>
        <v>1.97324181141563</v>
      </c>
      <c r="C19" s="4">
        <f>'[1]Eurot'!F22/'[1]Eurot'!F$33*100</f>
        <v>2.4095057655665997</v>
      </c>
      <c r="D19" s="4">
        <f>'[1]Eurot'!G22/'[1]Eurot'!G$33*100</f>
        <v>2.2993303167961567</v>
      </c>
      <c r="E19" s="4">
        <f>'[1]Eurot'!H22/'[1]Eurot'!H$33*100</f>
        <v>2.2258143993893813</v>
      </c>
      <c r="F19" s="4">
        <f>'[1]Eurot'!M22/'[1]Eurot'!M$33*100</f>
        <v>0.010933268920276129</v>
      </c>
      <c r="G19" s="4">
        <f>'[1]Eurot'!N22/'[1]Eurot'!N$33*100</f>
        <v>0.009083550875532566</v>
      </c>
      <c r="H19" s="4">
        <f>'[1]Eurot'!O22/'[1]Eurot'!O$33*100</f>
        <v>0.009103267659304796</v>
      </c>
      <c r="I19" s="4">
        <f>'[1]Eurot'!P22/'[1]Eurot'!P$33*100</f>
        <v>0.007333337658551512</v>
      </c>
      <c r="J19" s="4">
        <f>'[1]Eurot'!U22/'[1]Eurot'!U$33*100</f>
        <v>1.1104030409749008</v>
      </c>
      <c r="K19" s="4">
        <f>'[1]Eurot'!V22/'[1]Eurot'!V$33*100</f>
        <v>1.1904604124562286</v>
      </c>
      <c r="L19" s="4">
        <f>'[1]Eurot'!W22/'[1]Eurot'!W$33*100</f>
        <v>1.2988168453764504</v>
      </c>
      <c r="M19" s="4">
        <f>'[1]Eurot'!X22/'[1]Eurot'!X$33*100</f>
        <v>1.1151337569559125</v>
      </c>
    </row>
    <row r="20" spans="1:13" ht="12.75">
      <c r="A20" s="4" t="str">
        <f>'[1]Eurot'!B23</f>
        <v>Sony Music Ent. Finland Oy              </v>
      </c>
      <c r="B20" s="4">
        <f>'[1]Eurot'!E23/'[1]Eurot'!E$33*100</f>
        <v>6.594566551266574</v>
      </c>
      <c r="C20" s="4">
        <f>'[1]Eurot'!F23/'[1]Eurot'!F$33*100</f>
        <v>5.622314527679451</v>
      </c>
      <c r="D20" s="4">
        <f>'[1]Eurot'!G23/'[1]Eurot'!G$33*100</f>
        <v>5.304135962271874</v>
      </c>
      <c r="E20" s="4">
        <f>'[1]Eurot'!H23/'[1]Eurot'!H$33*100</f>
        <v>4.384668206614805</v>
      </c>
      <c r="F20" s="4">
        <f>'[1]Eurot'!M23/'[1]Eurot'!M$33*100</f>
        <v>23.19861681435055</v>
      </c>
      <c r="G20" s="4">
        <f>'[1]Eurot'!N23/'[1]Eurot'!N$33*100</f>
        <v>19.791902404581354</v>
      </c>
      <c r="H20" s="4">
        <f>'[1]Eurot'!O23/'[1]Eurot'!O$33*100</f>
        <v>20.693382529174222</v>
      </c>
      <c r="I20" s="4">
        <f>'[1]Eurot'!P23/'[1]Eurot'!P$33*100</f>
        <v>18.46368668900851</v>
      </c>
      <c r="J20" s="4">
        <f>'[1]Eurot'!U23/'[1]Eurot'!U$33*100</f>
        <v>13.89546648778579</v>
      </c>
      <c r="K20" s="4">
        <f>'[1]Eurot'!V23/'[1]Eurot'!V$33*100</f>
        <v>12.755219196545944</v>
      </c>
      <c r="L20" s="4">
        <f>'[1]Eurot'!W23/'[1]Eurot'!W$33*100</f>
        <v>12.178662890986478</v>
      </c>
      <c r="M20" s="4">
        <f>'[1]Eurot'!X23/'[1]Eurot'!X$33*100</f>
        <v>11.4333167448438</v>
      </c>
    </row>
    <row r="21" spans="1:13" ht="12.75">
      <c r="A21" s="4" t="s">
        <v>14</v>
      </c>
      <c r="B21" s="4">
        <f>'[1]Eurot'!E24/'[1]Eurot'!E$33*100</f>
        <v>1.9329349203340285</v>
      </c>
      <c r="C21" s="4">
        <f>'[1]Eurot'!F24/'[1]Eurot'!F$33*100</f>
        <v>5.3453264717141</v>
      </c>
      <c r="D21" s="4">
        <f>'[1]Eurot'!G24/'[1]Eurot'!G$33*100</f>
        <v>1.596065853924511</v>
      </c>
      <c r="E21" s="4">
        <f>'[1]Eurot'!H24/'[1]Eurot'!H$33*100</f>
        <v>5.937615943570468</v>
      </c>
      <c r="F21" s="4">
        <f>'[1]Eurot'!M24/'[1]Eurot'!M$33*100</f>
        <v>3.32498506210351</v>
      </c>
      <c r="G21" s="4">
        <f>'[1]Eurot'!N24/'[1]Eurot'!N$33*100</f>
        <v>2.1231785685634845</v>
      </c>
      <c r="H21" s="4">
        <f>'[1]Eurot'!O24/'[1]Eurot'!O$33*100</f>
        <v>3.7218359699388457</v>
      </c>
      <c r="I21" s="4">
        <f>'[1]Eurot'!P24/'[1]Eurot'!P$33*100</f>
        <v>2.763044247609811</v>
      </c>
      <c r="J21" s="4">
        <f>'[1]Eurot'!U24/'[1]Eurot'!U$33*100</f>
        <v>2.545027670635586</v>
      </c>
      <c r="K21" s="4">
        <f>'[1]Eurot'!V24/'[1]Eurot'!V$33*100</f>
        <v>2.6253098784773967</v>
      </c>
      <c r="L21" s="4">
        <f>'[1]Eurot'!W24/'[1]Eurot'!W$33*100</f>
        <v>3.8544204330429404</v>
      </c>
      <c r="M21" s="4">
        <f>'[1]Eurot'!X24/'[1]Eurot'!X$33*100</f>
        <v>4.348269344429432</v>
      </c>
    </row>
    <row r="22" spans="1:13" ht="12.75">
      <c r="A22" s="4" t="str">
        <f>'[1]Eurot'!B25</f>
        <v>Warner                                  </v>
      </c>
      <c r="B22" s="4">
        <f>'[1]Eurot'!E25/'[1]Eurot'!E$33*100</f>
        <v>32.87126737236983</v>
      </c>
      <c r="C22" s="4">
        <f>'[1]Eurot'!F25/'[1]Eurot'!F$33*100</f>
        <v>24.06884809097595</v>
      </c>
      <c r="D22" s="4">
        <f>'[1]Eurot'!G25/'[1]Eurot'!G$33*100</f>
        <v>36.57692244491882</v>
      </c>
      <c r="E22" s="4">
        <f>'[1]Eurot'!H25/'[1]Eurot'!H$33*100</f>
        <v>25.674867380803875</v>
      </c>
      <c r="F22" s="4">
        <f>'[1]Eurot'!M25/'[1]Eurot'!M$33*100</f>
        <v>13.033982125376625</v>
      </c>
      <c r="G22" s="4">
        <f>'[1]Eurot'!N25/'[1]Eurot'!N$33*100</f>
        <v>12.384313488011742</v>
      </c>
      <c r="H22" s="4">
        <f>'[1]Eurot'!O25/'[1]Eurot'!O$33*100</f>
        <v>12.528419860529027</v>
      </c>
      <c r="I22" s="4">
        <f>'[1]Eurot'!P25/'[1]Eurot'!P$33*100</f>
        <v>12.331400728185361</v>
      </c>
      <c r="J22" s="4">
        <f>'[1]Eurot'!U25/'[1]Eurot'!U$33*100</f>
        <v>24.14869472860417</v>
      </c>
      <c r="K22" s="4">
        <f>'[1]Eurot'!V25/'[1]Eurot'!V$33*100</f>
        <v>24.933246866848496</v>
      </c>
      <c r="L22" s="4">
        <f>'[1]Eurot'!W25/'[1]Eurot'!W$33*100</f>
        <v>18.66234791710508</v>
      </c>
      <c r="M22" s="4">
        <f>'[1]Eurot'!X25/'[1]Eurot'!X$33*100</f>
        <v>18.99447223582244</v>
      </c>
    </row>
    <row r="23" spans="1:13" ht="22.5" customHeight="1">
      <c r="A23" s="4" t="str">
        <f>'[1]Eurot'!B33</f>
        <v>YHTEENSÄ</v>
      </c>
      <c r="B23" s="4">
        <f>SUM(B7:B22)</f>
        <v>100.00801249114548</v>
      </c>
      <c r="C23" s="4">
        <f>SUM(C7:C22)</f>
        <v>99.99950241074231</v>
      </c>
      <c r="D23" s="4">
        <f>SUM(D7:D22)</f>
        <v>99.99963986788583</v>
      </c>
      <c r="E23" s="4">
        <f>SUM(E7:E22)</f>
        <v>99.99847357085653</v>
      </c>
      <c r="F23" s="4">
        <f>SUM(F7:F22)</f>
        <v>99.99974573793209</v>
      </c>
      <c r="G23" s="4">
        <f>SUM(G7:G22)</f>
        <v>99.99856411223271</v>
      </c>
      <c r="H23" s="4">
        <f>SUM(H7:H22)</f>
        <v>99.9997135335352</v>
      </c>
      <c r="I23" s="4">
        <f>SUM(I7:I22)</f>
        <v>99.99795319513981</v>
      </c>
      <c r="J23" s="4">
        <f>SUM(J7:J22)</f>
        <v>100.00694896304992</v>
      </c>
      <c r="K23" s="4">
        <f>SUM(K7:K22)</f>
        <v>100.00439437347293</v>
      </c>
      <c r="L23" s="4">
        <f>SUM(L7:L22)</f>
        <v>99.99995606048812</v>
      </c>
      <c r="M23" s="4">
        <f>SUM(M7:M22)</f>
        <v>99.99610246355414</v>
      </c>
    </row>
    <row r="24" spans="1:13" ht="12.75">
      <c r="A24" s="4" t="str">
        <f>'[1]Eurot'!B34</f>
        <v>Edellinen vuosi</v>
      </c>
      <c r="B24" s="21">
        <f>'[1]Eurot'!E35</f>
        <v>108.28946913516224</v>
      </c>
      <c r="C24" s="21">
        <f>'[1]Eurot'!F35</f>
        <v>110.51126987300468</v>
      </c>
      <c r="D24" s="21">
        <f>'[1]Eurot'!G35</f>
        <v>111.57667530605953</v>
      </c>
      <c r="E24" s="21">
        <f>'[1]Eurot'!H35</f>
        <v>113.71421988649928</v>
      </c>
      <c r="F24" s="21">
        <f>'[1]Eurot'!M35</f>
        <v>106.97858497058255</v>
      </c>
      <c r="G24" s="21">
        <f>'[1]Eurot'!N35</f>
        <v>108.64852417295896</v>
      </c>
      <c r="H24" s="21">
        <f>'[1]Eurot'!O35</f>
        <v>99.22088151240574</v>
      </c>
      <c r="I24" s="21">
        <f>'[1]Eurot'!P35</f>
        <v>100.20177591662316</v>
      </c>
      <c r="J24" s="21">
        <f>'[1]Eurot'!U35</f>
        <v>107.70912935572011</v>
      </c>
      <c r="K24" s="21">
        <f>'[1]Eurot'!V35</f>
        <v>105.23188907830789</v>
      </c>
      <c r="L24" s="21">
        <f>'[1]Eurot'!W35</f>
        <v>109.64148977057124</v>
      </c>
      <c r="M24" s="21">
        <f>'[1]Eurot'!X35</f>
        <v>106.52249144641767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ÄKT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2003-11-14T09:01:35Z</cp:lastPrinted>
  <dcterms:created xsi:type="dcterms:W3CDTF">2003-11-14T08:59:19Z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