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80" windowHeight="9732" activeTab="0"/>
  </bookViews>
  <sheets>
    <sheet name="Taul1" sheetId="1" r:id="rId1"/>
    <sheet name="Taul2" sheetId="2" r:id="rId2"/>
    <sheet name="Taul3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<sst xmlns="http://schemas.openxmlformats.org/spreadsheetml/2006/main" count="27" uniqueCount="19">
  <si>
    <t>Suomen ääni- ja kuvatallennetuottajat ÄKT ry</t>
  </si>
  <si>
    <t>Yhtiökohtaiset markkinaosuudet prosentteina</t>
  </si>
  <si>
    <t>Kokonaismyynti</t>
  </si>
  <si>
    <t>Yhtiö</t>
  </si>
  <si>
    <t>Yhteensä</t>
  </si>
  <si>
    <t>vuosi</t>
  </si>
  <si>
    <t>vuoden alusta</t>
  </si>
  <si>
    <t>kpl</t>
  </si>
  <si>
    <t>euro</t>
  </si>
  <si>
    <t>Bonnier Amigo Music Finland</t>
  </si>
  <si>
    <t>Musicmakers Oy</t>
  </si>
  <si>
    <t>Magnum Music Oy</t>
  </si>
  <si>
    <t>T2 Productions Oy</t>
  </si>
  <si>
    <t xml:space="preserve">Warner                                  </t>
  </si>
  <si>
    <t xml:space="preserve"> </t>
  </si>
  <si>
    <t xml:space="preserve">Valitut Palat Oy                        </t>
  </si>
  <si>
    <t>Kotimainen</t>
  </si>
  <si>
    <t>Ulkomainen</t>
  </si>
  <si>
    <t>2004 tammi - joulukuu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</si>
</sst>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  <xf numFmtId="164" fontId="4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t"/>
      <sheetName val="Prosentit"/>
      <sheetName val="VA Prosentit"/>
    </sheetNames>
    <sheetDataSet>
      <sheetData sheetId="0">
        <row r="9">
          <cell r="H9">
            <v>721506</v>
          </cell>
          <cell r="P9">
            <v>1505271</v>
          </cell>
          <cell r="X9">
            <v>2226777</v>
          </cell>
        </row>
        <row r="10">
          <cell r="B10" t="str">
            <v>BMG Finland Oy                          </v>
          </cell>
          <cell r="H10">
            <v>5195436</v>
          </cell>
          <cell r="P10">
            <v>3020788</v>
          </cell>
          <cell r="X10">
            <v>8216224</v>
          </cell>
        </row>
        <row r="11">
          <cell r="B11" t="str">
            <v>Oy Emi Finland Ab                       </v>
          </cell>
          <cell r="P11">
            <v>4175188</v>
          </cell>
        </row>
        <row r="12">
          <cell r="B12" t="str">
            <v>Oy Ensio Music Ltd Oy                   </v>
          </cell>
          <cell r="H12">
            <v>0</v>
          </cell>
          <cell r="P12">
            <v>0</v>
          </cell>
          <cell r="X12">
            <v>0</v>
          </cell>
        </row>
        <row r="13">
          <cell r="B13" t="str">
            <v>Johanna Kustannus Oy                    </v>
          </cell>
          <cell r="H13">
            <v>792585</v>
          </cell>
          <cell r="P13">
            <v>0</v>
          </cell>
          <cell r="X13">
            <v>792585</v>
          </cell>
        </row>
        <row r="14">
          <cell r="B14" t="str">
            <v>Egmont Kustannus Oy                     </v>
          </cell>
          <cell r="H14">
            <v>125093</v>
          </cell>
          <cell r="P14">
            <v>0</v>
          </cell>
          <cell r="X14">
            <v>125093</v>
          </cell>
        </row>
        <row r="15">
          <cell r="B15" t="str">
            <v>Edel Records Finland Oy                 </v>
          </cell>
          <cell r="H15">
            <v>3506502</v>
          </cell>
          <cell r="P15">
            <v>2675430</v>
          </cell>
          <cell r="X15">
            <v>6181932</v>
          </cell>
        </row>
        <row r="16">
          <cell r="H16">
            <v>0</v>
          </cell>
          <cell r="P16">
            <v>0</v>
          </cell>
          <cell r="X16">
            <v>0</v>
          </cell>
        </row>
        <row r="17">
          <cell r="H17">
            <v>0</v>
          </cell>
          <cell r="P17">
            <v>0</v>
          </cell>
          <cell r="X17">
            <v>0</v>
          </cell>
        </row>
        <row r="18">
          <cell r="B18" t="str">
            <v>Oy Fg-Naxos Ab                          </v>
          </cell>
          <cell r="H18">
            <v>665722</v>
          </cell>
          <cell r="P18">
            <v>846728</v>
          </cell>
          <cell r="X18">
            <v>1512450</v>
          </cell>
        </row>
        <row r="19">
          <cell r="B19" t="str">
            <v>Ondine Oy                               </v>
          </cell>
          <cell r="H19">
            <v>680345</v>
          </cell>
          <cell r="P19">
            <v>0</v>
          </cell>
          <cell r="X19">
            <v>680345</v>
          </cell>
        </row>
        <row r="20">
          <cell r="B20" t="str">
            <v>Universal Music Oy                      </v>
          </cell>
          <cell r="H20">
            <v>2018205</v>
          </cell>
          <cell r="P20">
            <v>5649498</v>
          </cell>
          <cell r="X20">
            <v>7667703</v>
          </cell>
        </row>
        <row r="22">
          <cell r="B22" t="str">
            <v>Siboney Oy                              </v>
          </cell>
          <cell r="H22">
            <v>323992</v>
          </cell>
          <cell r="P22">
            <v>451</v>
          </cell>
          <cell r="X22">
            <v>324443</v>
          </cell>
        </row>
        <row r="23">
          <cell r="B23" t="str">
            <v>Sony Music Ent. Finland Oy              </v>
          </cell>
          <cell r="H23">
            <v>1703322</v>
          </cell>
          <cell r="P23">
            <v>3738635</v>
          </cell>
          <cell r="X23">
            <v>5441957</v>
          </cell>
        </row>
        <row r="24">
          <cell r="H24">
            <v>50031</v>
          </cell>
          <cell r="P24">
            <v>0</v>
          </cell>
          <cell r="X24">
            <v>50031</v>
          </cell>
        </row>
        <row r="25">
          <cell r="B25" t="str">
            <v>Spin-Farm Oy                            </v>
          </cell>
          <cell r="H25">
            <v>2687814</v>
          </cell>
          <cell r="P25">
            <v>657274</v>
          </cell>
          <cell r="X25">
            <v>3345088</v>
          </cell>
        </row>
        <row r="26">
          <cell r="H26">
            <v>6684595</v>
          </cell>
          <cell r="P26">
            <v>3333644</v>
          </cell>
          <cell r="X26">
            <v>10018239</v>
          </cell>
        </row>
        <row r="27">
          <cell r="H27">
            <v>0</v>
          </cell>
          <cell r="P27">
            <v>0</v>
          </cell>
          <cell r="X27">
            <v>0</v>
          </cell>
        </row>
        <row r="33">
          <cell r="B33" t="str">
            <v>YHTEENSÄ</v>
          </cell>
          <cell r="H33">
            <v>31322935</v>
          </cell>
          <cell r="P33">
            <v>25603292</v>
          </cell>
          <cell r="X33">
            <v>56926227</v>
          </cell>
        </row>
        <row r="34">
          <cell r="B34" t="str">
            <v>Edellinen vuosi</v>
          </cell>
        </row>
        <row r="35">
          <cell r="F35">
            <v>92.6230462522616</v>
          </cell>
          <cell r="H35">
            <v>92.64850360214213</v>
          </cell>
          <cell r="N35">
            <v>81.92360377719127</v>
          </cell>
          <cell r="P35">
            <v>79.89261566370432</v>
          </cell>
          <cell r="W35">
            <v>87.80543065343163</v>
          </cell>
          <cell r="X35">
            <v>86.44112980289707</v>
          </cell>
        </row>
        <row r="37">
          <cell r="H37">
            <v>3152960</v>
          </cell>
          <cell r="P37">
            <v>1100977</v>
          </cell>
          <cell r="X37">
            <v>4253937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2" sqref="G2"/>
    </sheetView>
  </sheetViews>
  <sheetFormatPr defaultColWidth="9.140625" defaultRowHeight="12.75"/>
  <cols>
    <col min="1" max="1" width="19.57421875" style="0" customWidth="1"/>
    <col min="8" max="8" width="9.140625" style="0" bestFit="1" customWidth="1"/>
  </cols>
  <sheetData>
    <row r="1" spans="1:7" ht="15">
      <c r="A1" s="1" t="s">
        <v>0</v>
      </c>
      <c r="B1" s="2"/>
      <c r="C1" s="3"/>
      <c r="D1" s="2"/>
      <c r="E1" s="3"/>
      <c r="F1" s="2"/>
      <c r="G1" s="19">
        <v>38366</v>
      </c>
    </row>
    <row r="2" spans="1:7" ht="42.75" customHeight="1">
      <c r="A2" s="5" t="s">
        <v>18</v>
      </c>
      <c r="B2" s="2"/>
      <c r="C2" s="3"/>
      <c r="D2" s="2"/>
      <c r="E2" s="3"/>
      <c r="F2" s="2"/>
      <c r="G2" s="3"/>
    </row>
    <row r="3" spans="1:7" ht="36" customHeight="1">
      <c r="A3" s="14" t="s">
        <v>2</v>
      </c>
      <c r="B3" s="15" t="s">
        <v>1</v>
      </c>
      <c r="C3" s="16"/>
      <c r="D3" s="16"/>
      <c r="E3" s="16"/>
      <c r="F3" s="16"/>
      <c r="G3" s="16"/>
    </row>
    <row r="4" spans="1:7" ht="12.75">
      <c r="A4" s="6" t="s">
        <v>3</v>
      </c>
      <c r="B4" s="12" t="s">
        <v>16</v>
      </c>
      <c r="C4" s="17"/>
      <c r="D4" s="12" t="s">
        <v>17</v>
      </c>
      <c r="E4" s="13"/>
      <c r="F4" s="12" t="s">
        <v>4</v>
      </c>
      <c r="G4" s="18"/>
    </row>
    <row r="5" spans="1:7" ht="12.75">
      <c r="A5" s="7"/>
      <c r="B5" s="8" t="s">
        <v>5</v>
      </c>
      <c r="C5" s="9" t="s">
        <v>5</v>
      </c>
      <c r="D5" s="8" t="s">
        <v>5</v>
      </c>
      <c r="E5" s="9" t="s">
        <v>5</v>
      </c>
      <c r="F5" s="4" t="s">
        <v>6</v>
      </c>
      <c r="G5" s="10"/>
    </row>
    <row r="6" spans="1:7" ht="12.75">
      <c r="A6" s="7"/>
      <c r="B6" s="8" t="s">
        <v>7</v>
      </c>
      <c r="C6" s="9" t="s">
        <v>8</v>
      </c>
      <c r="D6" s="8" t="s">
        <v>7</v>
      </c>
      <c r="E6" s="9" t="s">
        <v>8</v>
      </c>
      <c r="F6" s="8" t="s">
        <v>7</v>
      </c>
      <c r="G6" s="9" t="s">
        <v>8</v>
      </c>
    </row>
    <row r="7" spans="1:7" ht="12.75">
      <c r="A7" s="3" t="s">
        <v>9</v>
      </c>
      <c r="B7" s="3"/>
      <c r="C7" s="3">
        <f>'[1]Eurot'!H9/'[1]Eurot'!H$33*100</f>
        <v>2.3034431479680944</v>
      </c>
      <c r="D7" s="3"/>
      <c r="E7" s="3">
        <f>'[1]Eurot'!P9/'[1]Eurot'!P$33*100</f>
        <v>5.879208814241544</v>
      </c>
      <c r="F7" s="3"/>
      <c r="G7" s="3">
        <f>'[1]Eurot'!X9/'[1]Eurot'!X$33*100</f>
        <v>3.911689070839</v>
      </c>
    </row>
    <row r="8" spans="1:7" ht="12.75">
      <c r="A8" s="3" t="str">
        <f>'[1]Eurot'!B10</f>
        <v>BMG Finland Oy                          </v>
      </c>
      <c r="B8" s="3"/>
      <c r="C8" s="3">
        <f>'[1]Eurot'!H10/'[1]Eurot'!H$33*100</f>
        <v>16.586683208326424</v>
      </c>
      <c r="D8" s="3"/>
      <c r="E8" s="3">
        <f>'[1]Eurot'!P10/'[1]Eurot'!P$33*100</f>
        <v>11.798435919880927</v>
      </c>
      <c r="F8" s="3"/>
      <c r="G8" s="3">
        <f>'[1]Eurot'!X10/'[1]Eurot'!X$33*100</f>
        <v>14.433108310515644</v>
      </c>
    </row>
    <row r="9" spans="1:7" ht="12.75">
      <c r="A9" s="3" t="str">
        <f>'[1]Eurot'!B11</f>
        <v>Oy Emi Finland Ab                       </v>
      </c>
      <c r="B9" s="3"/>
      <c r="C9" s="3">
        <v>19.69</v>
      </c>
      <c r="D9" s="3"/>
      <c r="E9" s="3">
        <f>'[1]Eurot'!P11/'[1]Eurot'!P$33*100</f>
        <v>16.30723111699855</v>
      </c>
      <c r="F9" s="3"/>
      <c r="G9" s="3">
        <v>18.17</v>
      </c>
    </row>
    <row r="10" spans="1:7" ht="12.75">
      <c r="A10" s="3" t="str">
        <f>'[1]Eurot'!B12</f>
        <v>Oy Ensio Music Ltd Oy                   </v>
      </c>
      <c r="B10" s="3"/>
      <c r="C10" s="3">
        <f>'[1]Eurot'!H12/'[1]Eurot'!H$33*100</f>
        <v>0</v>
      </c>
      <c r="D10" s="3"/>
      <c r="E10" s="3">
        <f>'[1]Eurot'!P12/'[1]Eurot'!P$33*100</f>
        <v>0</v>
      </c>
      <c r="F10" s="3"/>
      <c r="G10" s="3">
        <f>'[1]Eurot'!X12/'[1]Eurot'!X$33*100</f>
        <v>0</v>
      </c>
    </row>
    <row r="11" spans="1:7" ht="12.75">
      <c r="A11" s="3" t="str">
        <f>'[1]Eurot'!B13</f>
        <v>Johanna Kustannus Oy                    </v>
      </c>
      <c r="B11" s="3"/>
      <c r="C11" s="3">
        <f>'[1]Eurot'!H13/'[1]Eurot'!H$33*100</f>
        <v>2.5303663274211052</v>
      </c>
      <c r="D11" s="3"/>
      <c r="E11" s="3">
        <f>'[1]Eurot'!P13/'[1]Eurot'!P$33*100</f>
        <v>0</v>
      </c>
      <c r="F11" s="3"/>
      <c r="G11" s="3">
        <f>'[1]Eurot'!X13/'[1]Eurot'!X$33*100</f>
        <v>1.3923020051899804</v>
      </c>
    </row>
    <row r="12" spans="1:7" ht="12.75">
      <c r="A12" s="3" t="str">
        <f>'[1]Eurot'!B14</f>
        <v>Egmont Kustannus Oy                     </v>
      </c>
      <c r="B12" s="3"/>
      <c r="C12" s="3">
        <f>'[1]Eurot'!H14/'[1]Eurot'!H$33*100</f>
        <v>0.3993655128422671</v>
      </c>
      <c r="D12" s="3"/>
      <c r="E12" s="3">
        <f>'[1]Eurot'!P14/'[1]Eurot'!P$33*100</f>
        <v>0</v>
      </c>
      <c r="F12" s="3"/>
      <c r="G12" s="3">
        <f>'[1]Eurot'!X14/'[1]Eurot'!X$33*100</f>
        <v>0.21974581241788604</v>
      </c>
    </row>
    <row r="13" spans="1:7" ht="12.75">
      <c r="A13" s="3" t="str">
        <f>'[1]Eurot'!B15</f>
        <v>Edel Records Finland Oy                 </v>
      </c>
      <c r="B13" s="3"/>
      <c r="C13" s="3">
        <f>'[1]Eurot'!H15/'[1]Eurot'!H$33*100</f>
        <v>11.194678914986735</v>
      </c>
      <c r="D13" s="3"/>
      <c r="E13" s="3">
        <f>'[1]Eurot'!P15/'[1]Eurot'!P$33*100</f>
        <v>10.449554690076573</v>
      </c>
      <c r="F13" s="3"/>
      <c r="G13" s="3">
        <f>'[1]Eurot'!X15/'[1]Eurot'!X$33*100</f>
        <v>10.859549852127035</v>
      </c>
    </row>
    <row r="14" spans="1:7" ht="12.75">
      <c r="A14" s="3" t="s">
        <v>10</v>
      </c>
      <c r="B14" s="3"/>
      <c r="C14" s="3">
        <f>'[1]Eurot'!H16/'[1]Eurot'!H$33*100</f>
        <v>0</v>
      </c>
      <c r="D14" s="3"/>
      <c r="E14" s="3">
        <f>'[1]Eurot'!P16/'[1]Eurot'!P$33*100</f>
        <v>0</v>
      </c>
      <c r="F14" s="3"/>
      <c r="G14" s="3">
        <f>'[1]Eurot'!X16/'[1]Eurot'!X$33*100</f>
        <v>0</v>
      </c>
    </row>
    <row r="15" spans="1:7" ht="12.75">
      <c r="A15" s="3" t="s">
        <v>11</v>
      </c>
      <c r="B15" s="3"/>
      <c r="C15" s="3">
        <f>'[1]Eurot'!H17/'[1]Eurot'!H$33*100</f>
        <v>0</v>
      </c>
      <c r="D15" s="3"/>
      <c r="E15" s="3">
        <f>'[1]Eurot'!P17/'[1]Eurot'!P$33*100</f>
        <v>0</v>
      </c>
      <c r="F15" s="3"/>
      <c r="G15" s="3">
        <f>'[1]Eurot'!X17/'[1]Eurot'!X$33*100</f>
        <v>0</v>
      </c>
    </row>
    <row r="16" spans="1:7" ht="12.75">
      <c r="A16" s="3" t="str">
        <f>'[1]Eurot'!B18</f>
        <v>Oy Fg-Naxos Ab                          </v>
      </c>
      <c r="B16" s="3"/>
      <c r="C16" s="3">
        <f>'[1]Eurot'!H18/'[1]Eurot'!H$33*100</f>
        <v>2.125350003120716</v>
      </c>
      <c r="D16" s="3"/>
      <c r="E16" s="3">
        <f>'[1]Eurot'!P18/'[1]Eurot'!P$33*100</f>
        <v>3.3071059768407904</v>
      </c>
      <c r="F16" s="3"/>
      <c r="G16" s="3">
        <f>'[1]Eurot'!X18/'[1]Eurot'!X$33*100</f>
        <v>2.6568597282936035</v>
      </c>
    </row>
    <row r="17" spans="1:7" ht="12.75">
      <c r="A17" s="3" t="str">
        <f>'[1]Eurot'!B19</f>
        <v>Ondine Oy                               </v>
      </c>
      <c r="B17" s="3"/>
      <c r="C17" s="3">
        <f>'[1]Eurot'!H19/'[1]Eurot'!H$33*100</f>
        <v>2.1720346449015713</v>
      </c>
      <c r="D17" s="3"/>
      <c r="E17" s="3">
        <f>'[1]Eurot'!P19/'[1]Eurot'!P$33*100</f>
        <v>0</v>
      </c>
      <c r="F17" s="3"/>
      <c r="G17" s="3">
        <f>'[1]Eurot'!X19/'[1]Eurot'!X$33*100</f>
        <v>1.1951345378993763</v>
      </c>
    </row>
    <row r="18" spans="1:7" ht="12.75">
      <c r="A18" s="3" t="str">
        <f>'[1]Eurot'!B20</f>
        <v>Universal Music Oy                      </v>
      </c>
      <c r="B18" s="3"/>
      <c r="C18" s="3">
        <f>'[1]Eurot'!H20/'[1]Eurot'!H$33*100</f>
        <v>6.443218044541483</v>
      </c>
      <c r="D18" s="3"/>
      <c r="E18" s="3">
        <f>'[1]Eurot'!P20/'[1]Eurot'!P$33*100</f>
        <v>22.06551407529938</v>
      </c>
      <c r="F18" s="3"/>
      <c r="G18" s="3">
        <f>'[1]Eurot'!X20/'[1]Eurot'!X$33*100</f>
        <v>13.469543660429137</v>
      </c>
    </row>
    <row r="19" spans="1:7" ht="12.75">
      <c r="A19" s="3" t="str">
        <f>'[1]Eurot'!B22</f>
        <v>Siboney Oy                              </v>
      </c>
      <c r="B19" s="3"/>
      <c r="C19" s="3">
        <f>'[1]Eurot'!H22/'[1]Eurot'!H$33*100</f>
        <v>1.0343602858416683</v>
      </c>
      <c r="D19" s="3"/>
      <c r="E19" s="3">
        <f>'[1]Eurot'!P22/'[1]Eurot'!P$33*100</f>
        <v>0.001761492233108149</v>
      </c>
      <c r="F19" s="3"/>
      <c r="G19" s="3">
        <f>'[1]Eurot'!X22/'[1]Eurot'!X$33*100</f>
        <v>0.5699358926422438</v>
      </c>
    </row>
    <row r="20" spans="1:7" ht="12.75">
      <c r="A20" s="3" t="str">
        <f>'[1]Eurot'!B23</f>
        <v>Sony Music Ent. Finland Oy              </v>
      </c>
      <c r="B20" s="3"/>
      <c r="C20" s="3">
        <f>'[1]Eurot'!H23/'[1]Eurot'!H$33*100</f>
        <v>5.43793868614164</v>
      </c>
      <c r="D20" s="3"/>
      <c r="E20" s="3">
        <f>'[1]Eurot'!P23/'[1]Eurot'!P$33*100</f>
        <v>14.602165221566038</v>
      </c>
      <c r="F20" s="3"/>
      <c r="G20" s="3">
        <f>'[1]Eurot'!X23/'[1]Eurot'!X$33*100</f>
        <v>9.559665705580663</v>
      </c>
    </row>
    <row r="21" spans="1:7" ht="12.75">
      <c r="A21" s="3" t="s">
        <v>12</v>
      </c>
      <c r="B21" s="3"/>
      <c r="C21" s="3">
        <f>'[1]Eurot'!H24/'[1]Eurot'!H$33*100</f>
        <v>0.1597264113340592</v>
      </c>
      <c r="D21" s="3"/>
      <c r="E21" s="3">
        <f>'[1]Eurot'!P24/'[1]Eurot'!P$33*100</f>
        <v>0</v>
      </c>
      <c r="F21" s="3"/>
      <c r="G21" s="3">
        <f>'[1]Eurot'!X24/'[1]Eurot'!X$33*100</f>
        <v>0.08788743367797763</v>
      </c>
    </row>
    <row r="22" spans="1:7" ht="12.75">
      <c r="A22" s="3" t="str">
        <f>'[1]Eurot'!B25</f>
        <v>Spin-Farm Oy                            </v>
      </c>
      <c r="B22" s="3"/>
      <c r="C22" s="3">
        <f>'[1]Eurot'!H25/'[1]Eurot'!H$33*100</f>
        <v>8.580977485028143</v>
      </c>
      <c r="D22" s="3"/>
      <c r="E22" s="3">
        <f>'[1]Eurot'!P25/'[1]Eurot'!P$33*100</f>
        <v>2.5671464435120295</v>
      </c>
      <c r="F22" s="3"/>
      <c r="G22" s="3">
        <f>'[1]Eurot'!X25/'[1]Eurot'!X$33*100</f>
        <v>5.8761807628669995</v>
      </c>
    </row>
    <row r="23" spans="1:7" ht="12.75">
      <c r="A23" s="3" t="s">
        <v>13</v>
      </c>
      <c r="B23" s="3"/>
      <c r="C23" s="3">
        <f>'[1]Eurot'!H26/'[1]Eurot'!H$33*100</f>
        <v>21.340896055877266</v>
      </c>
      <c r="D23" s="3"/>
      <c r="E23" s="3">
        <f>'[1]Eurot'!P26/'[1]Eurot'!P$33*100</f>
        <v>13.020372536469138</v>
      </c>
      <c r="F23" s="3"/>
      <c r="G23" s="3">
        <f>'[1]Eurot'!X26/'[1]Eurot'!X$33*100</f>
        <v>17.598635159853472</v>
      </c>
    </row>
    <row r="24" spans="1:7" ht="12.75">
      <c r="A24" s="3"/>
      <c r="B24" s="3"/>
      <c r="C24" s="3">
        <f>'[1]Eurot'!H27/'[1]Eurot'!H$33*100</f>
        <v>0</v>
      </c>
      <c r="D24" s="3"/>
      <c r="E24" s="3">
        <f>'[1]Eurot'!P27/'[1]Eurot'!P$33*100</f>
        <v>0</v>
      </c>
      <c r="F24" s="3"/>
      <c r="G24" s="3">
        <f>'[1]Eurot'!X27/'[1]Eurot'!X$33*100</f>
        <v>0</v>
      </c>
    </row>
    <row r="25" spans="1:7" ht="12.75">
      <c r="A25" s="3" t="str">
        <f>'[1]Eurot'!B33</f>
        <v>YHTEENSÄ</v>
      </c>
      <c r="B25" s="3">
        <f>SUM(B7:B24)</f>
        <v>0</v>
      </c>
      <c r="C25" s="3">
        <f>SUM(C7:C24)</f>
        <v>99.99903872833117</v>
      </c>
      <c r="D25" s="3">
        <f>SUM(D7:D24)</f>
        <v>0</v>
      </c>
      <c r="E25" s="3">
        <f>SUM(E7:E24)</f>
        <v>99.99849628711809</v>
      </c>
      <c r="F25" s="3">
        <f>SUM(F7:F24)</f>
        <v>0</v>
      </c>
      <c r="G25" s="3">
        <f>SUM(G7:G24)</f>
        <v>100.00023793233301</v>
      </c>
    </row>
    <row r="26" spans="1:7" ht="12.75">
      <c r="A26" s="3" t="str">
        <f>'[1]Eurot'!B34</f>
        <v>Edellinen vuosi</v>
      </c>
      <c r="B26" s="11">
        <f>'[1]Eurot'!F35</f>
        <v>92.6230462522616</v>
      </c>
      <c r="C26" s="11">
        <f>'[1]Eurot'!H35</f>
        <v>92.64850360214213</v>
      </c>
      <c r="D26" s="11">
        <f>'[1]Eurot'!N35</f>
        <v>81.92360377719127</v>
      </c>
      <c r="E26" s="11">
        <f>'[1]Eurot'!P35</f>
        <v>79.89261566370432</v>
      </c>
      <c r="F26" s="11">
        <f>'[1]Eurot'!W35</f>
        <v>87.80543065343163</v>
      </c>
      <c r="G26" s="11">
        <f>'[1]Eurot'!X35</f>
        <v>86.44112980289707</v>
      </c>
    </row>
    <row r="27" spans="1:7" ht="12.75">
      <c r="A27" s="3" t="s">
        <v>14</v>
      </c>
      <c r="B27" s="2"/>
      <c r="C27" s="3"/>
      <c r="D27" s="2"/>
      <c r="E27" s="3"/>
      <c r="F27" s="2"/>
      <c r="G27" s="3"/>
    </row>
    <row r="28" spans="1:7" ht="12.75">
      <c r="A28" s="3" t="s">
        <v>14</v>
      </c>
      <c r="B28" s="2"/>
      <c r="C28" s="3"/>
      <c r="D28" s="2"/>
      <c r="E28" s="3"/>
      <c r="F28" s="2"/>
      <c r="G28" s="3"/>
    </row>
    <row r="29" spans="1:7" ht="12.75">
      <c r="A29" s="3" t="s">
        <v>15</v>
      </c>
      <c r="B29" s="2"/>
      <c r="C29" s="2">
        <f>'[1]Eurot'!H37/'[1]Eurot'!H$33*100</f>
        <v>10.065978810734052</v>
      </c>
      <c r="D29" s="2"/>
      <c r="E29" s="2">
        <f>'[1]Eurot'!P37/'[1]Eurot'!P$33*100</f>
        <v>4.300138435323083</v>
      </c>
      <c r="F29" s="2"/>
      <c r="G29" s="2">
        <f>'[1]Eurot'!X37/'[1]Eurot'!X$33*100</f>
        <v>7.472719033355222</v>
      </c>
    </row>
  </sheetData>
  <mergeCells count="4">
    <mergeCell ref="B4:C4"/>
    <mergeCell ref="D4:E4"/>
    <mergeCell ref="F4:G4"/>
    <mergeCell ref="B3:G3"/>
  </mergeCells>
  <printOptions horizontalCentered="1"/>
  <pageMargins left="0.7874015748031497" right="0.7874015748031497" top="0.984251968503937" bottom="0.984251968503937" header="0.5118110236220472" footer="0.5118110236220472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2005-01-14T10:24:30Z</cp:lastPrinted>
  <dcterms:created xsi:type="dcterms:W3CDTF">2005-01-14T10:14:32Z</dcterms:created>
  <dcterms:modified xsi:type="dcterms:W3CDTF">2005-01-14T10:26:15Z</dcterms:modified>
  <cp:category/>
  <cp:version/>
  <cp:contentType/>
  <cp:contentStatus/>
</cp:coreProperties>
</file>